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45" windowWidth="15960" windowHeight="11760" activeTab="1"/>
  </bookViews>
  <sheets>
    <sheet name="Inversion.Financiación" sheetId="1" r:id="rId1"/>
    <sheet name="Cuenta de resultados año 1" sheetId="2" r:id="rId2"/>
    <sheet name="Balance año 1" sheetId="3" r:id="rId3"/>
  </sheets>
  <calcPr calcId="124519"/>
</workbook>
</file>

<file path=xl/calcChain.xml><?xml version="1.0" encoding="utf-8"?>
<calcChain xmlns="http://schemas.openxmlformats.org/spreadsheetml/2006/main">
  <c r="G26" i="3"/>
  <c r="E26"/>
  <c r="J26"/>
  <c r="D26"/>
  <c r="I26"/>
  <c r="C26"/>
  <c r="B26"/>
  <c r="D26" i="2"/>
  <c r="C26"/>
  <c r="B26"/>
  <c r="D21"/>
  <c r="D27" s="1"/>
  <c r="C21"/>
  <c r="C27" s="1"/>
  <c r="B21"/>
  <c r="B27" s="1"/>
  <c r="D49" i="1"/>
  <c r="D24"/>
  <c r="B28" i="2" l="1"/>
  <c r="B29"/>
  <c r="C28"/>
  <c r="C29" s="1"/>
  <c r="D28"/>
  <c r="D29"/>
</calcChain>
</file>

<file path=xl/sharedStrings.xml><?xml version="1.0" encoding="utf-8"?>
<sst xmlns="http://schemas.openxmlformats.org/spreadsheetml/2006/main" count="163" uniqueCount="105">
  <si>
    <t xml:space="preserve">LAS INVERSIONES </t>
  </si>
  <si>
    <t>Indica las inversiones necesarias para iniciar la actividad.</t>
  </si>
  <si>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</si>
  <si>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</si>
  <si>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</si>
  <si>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</si>
  <si>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</si>
  <si>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</si>
  <si>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</si>
  <si>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</si>
  <si>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</si>
  <si>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</si>
  <si>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</si>
  <si>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</si>
  <si>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Mercaderías</t>
  </si>
  <si>
    <t>Otras inversiones:</t>
  </si>
  <si>
    <t>Tesorería o dinero disponible necesario</t>
  </si>
  <si>
    <t>TOTAL INVERSIONES</t>
  </si>
  <si>
    <t>APORTACIONES DE SOCIOS</t>
  </si>
  <si>
    <t>Indica la cantidad de dinero que vais a poner cada uno de los/as socios/as.</t>
  </si>
  <si>
    <t>SOCIO/A</t>
  </si>
  <si>
    <t>Socio/a 1:</t>
  </si>
  <si>
    <t>Socio/a 2:</t>
  </si>
  <si>
    <t>Socio/a 3:</t>
  </si>
  <si>
    <t>Socio/a 4:</t>
  </si>
  <si>
    <t>Socio/a 5:</t>
  </si>
  <si>
    <t>TOTAL RECURSOS PROPIOS</t>
  </si>
  <si>
    <t>FINANCIACION AJENA</t>
  </si>
  <si>
    <t>Indicar la cantidad de dinero que puedes obtener de cada una de las fuentes que te describimos.</t>
  </si>
  <si>
    <t>FUENTE DONDE OBTENER DINERO</t>
  </si>
  <si>
    <t>Préstamos a largo plazo</t>
  </si>
  <si>
    <t>Prestamos a corto plazo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</si>
  <si>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</si>
  <si>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</si>
  <si>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</si>
  <si>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</si>
  <si>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</si>
  <si>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</si>
  <si>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</si>
  <si>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>CUENTA DE PÉRDIDAS Y GANANCIAS</t>
  </si>
  <si>
    <t>Año 1</t>
  </si>
  <si>
    <t>Año 2</t>
  </si>
  <si>
    <t>Año 3</t>
  </si>
  <si>
    <t>Ingresos explotación</t>
  </si>
  <si>
    <t xml:space="preserve"> </t>
  </si>
  <si>
    <t>Ingresos por ventas</t>
  </si>
  <si>
    <t>Gastos explotación</t>
  </si>
  <si>
    <t>Gastos de constitución.</t>
  </si>
  <si>
    <t>Alquiler del local.</t>
  </si>
  <si>
    <t>Materias Primas</t>
  </si>
  <si>
    <t>Amortizaciones.</t>
  </si>
  <si>
    <t>Costes salariales (fijos y variables).</t>
  </si>
  <si>
    <t>Seguros.</t>
  </si>
  <si>
    <t>Publicidad y promoción.</t>
  </si>
  <si>
    <t>Mantenimiento y reparaciones.</t>
  </si>
  <si>
    <t>Limpieza.</t>
  </si>
  <si>
    <t>Suministros: agua, luz, calefacción…</t>
  </si>
  <si>
    <t>Teléfono.</t>
  </si>
  <si>
    <t>Transportes y distribución.</t>
  </si>
  <si>
    <t>Uniformes del personal.</t>
  </si>
  <si>
    <t>Combustible</t>
  </si>
  <si>
    <t>Otros (especificar).</t>
  </si>
  <si>
    <r>
      <rPr>
        <b/>
        <sz val="12"/>
        <color indexed="8"/>
        <rFont val="Calibri"/>
      </rPr>
      <t>Bº EXPLOTACIÓN/</t>
    </r>
    <r>
      <rPr>
        <b/>
        <sz val="12"/>
        <color indexed="8"/>
        <rFont val="Arial"/>
      </rPr>
      <t xml:space="preserve"> BAII</t>
    </r>
  </si>
  <si>
    <t>A</t>
  </si>
  <si>
    <t>Ingresos financieros</t>
  </si>
  <si>
    <t>Intereses recibidos</t>
  </si>
  <si>
    <t>Gastos financieros</t>
  </si>
  <si>
    <t>Intereses pagados</t>
  </si>
  <si>
    <t>RESULTADO FINANCIERO</t>
  </si>
  <si>
    <t>B</t>
  </si>
  <si>
    <t>BAI</t>
  </si>
  <si>
    <t>A+B</t>
  </si>
  <si>
    <t>Impuesto sociedades (20 % del BAI)</t>
  </si>
  <si>
    <t>BENEFICIO NETO</t>
  </si>
  <si>
    <t>BALANCE</t>
  </si>
  <si>
    <t>AÑO 1</t>
  </si>
  <si>
    <t xml:space="preserve"> AÑO 2</t>
  </si>
  <si>
    <t xml:space="preserve">AÑO 3 </t>
  </si>
  <si>
    <t>AÑO 0</t>
  </si>
  <si>
    <t>AÑO 2</t>
  </si>
  <si>
    <t>AÑO 3</t>
  </si>
  <si>
    <t>ACTIVO</t>
  </si>
  <si>
    <t>PATRIMONIO NETO Y PASIVO</t>
  </si>
  <si>
    <t>ACTIVO NO CORRIENTE</t>
  </si>
  <si>
    <t>PATRIMONIO NETO</t>
  </si>
  <si>
    <t>Inmovilizado intangible</t>
  </si>
  <si>
    <t>Capital Social</t>
  </si>
  <si>
    <t>Fianzas</t>
  </si>
  <si>
    <t>Resultado del ejercicio</t>
  </si>
  <si>
    <t>Reservas</t>
  </si>
  <si>
    <t>Inmovilizado material</t>
  </si>
  <si>
    <t>PASIVO NO CORRIENTE</t>
  </si>
  <si>
    <t>Deuda con Entidades de Crédito (préstamos)</t>
  </si>
  <si>
    <t>Amortización Acumulada (con signo -)</t>
  </si>
  <si>
    <t>ACTIVO CORRIENTE</t>
  </si>
  <si>
    <t>PASIVO CORRIENTE</t>
  </si>
  <si>
    <t>Proveedores</t>
  </si>
  <si>
    <t>Hacienda pública acreedora</t>
  </si>
  <si>
    <t>Realizable</t>
  </si>
  <si>
    <t>Clientes</t>
  </si>
  <si>
    <t>Disponible</t>
  </si>
  <si>
    <t>Banco</t>
  </si>
  <si>
    <t>Caja</t>
  </si>
  <si>
    <t>TOTAL ACTIVO</t>
  </si>
  <si>
    <t>TOTAL PN Y PASIVO</t>
  </si>
</sst>
</file>

<file path=xl/styles.xml><?xml version="1.0" encoding="utf-8"?>
<styleSheet xmlns="http://schemas.openxmlformats.org/spreadsheetml/2006/main">
  <numFmts count="1">
    <numFmt numFmtId="164" formatCode="#,##0.00&quot;  &quot;"/>
  </numFmts>
  <fonts count="20">
    <font>
      <sz val="12"/>
      <color indexed="8"/>
      <name val="Verdana"/>
    </font>
    <font>
      <sz val="10"/>
      <color indexed="8"/>
      <name val="Arial"/>
    </font>
    <font>
      <b/>
      <sz val="16"/>
      <color indexed="8"/>
      <name val="Tahoma"/>
    </font>
    <font>
      <b/>
      <sz val="12"/>
      <color indexed="8"/>
      <name val="Tahoma"/>
    </font>
    <font>
      <b/>
      <sz val="24"/>
      <color indexed="8"/>
      <name val="Tahoma"/>
    </font>
    <font>
      <b/>
      <sz val="14"/>
      <color indexed="10"/>
      <name val="Tahoma"/>
    </font>
    <font>
      <sz val="10"/>
      <color indexed="8"/>
      <name val="Tahoma"/>
    </font>
    <font>
      <b/>
      <sz val="10"/>
      <color indexed="8"/>
      <name val="Tahoma"/>
    </font>
    <font>
      <b/>
      <sz val="9"/>
      <color indexed="8"/>
      <name val="Calibri"/>
    </font>
    <font>
      <b/>
      <sz val="12"/>
      <color indexed="8"/>
      <name val="Calibri"/>
    </font>
    <font>
      <sz val="10"/>
      <color indexed="8"/>
      <name val="Helvetica"/>
    </font>
    <font>
      <b/>
      <sz val="11"/>
      <color indexed="8"/>
      <name val="Calibri"/>
    </font>
    <font>
      <sz val="11"/>
      <color indexed="8"/>
      <name val="Calibri"/>
    </font>
    <font>
      <b/>
      <sz val="12"/>
      <color indexed="8"/>
      <name val="Arial"/>
    </font>
    <font>
      <b/>
      <sz val="16"/>
      <color indexed="8"/>
      <name val="Calibri"/>
    </font>
    <font>
      <b/>
      <sz val="11"/>
      <color indexed="8"/>
      <name val="Arial"/>
    </font>
    <font>
      <b/>
      <sz val="10"/>
      <color indexed="8"/>
      <name val="Arial"/>
    </font>
    <font>
      <b/>
      <sz val="14"/>
      <color indexed="8"/>
      <name val="Arial"/>
    </font>
    <font>
      <b/>
      <sz val="10"/>
      <color indexed="8"/>
      <name val="Tahoma"/>
      <family val="2"/>
    </font>
    <font>
      <b/>
      <sz val="11"/>
      <color indexed="8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rgb="FF92D050"/>
        <bgColor indexed="64"/>
      </patternFill>
    </fill>
    <fill>
      <patternFill patternType="solid">
        <fgColor theme="5" tint="-0.249977111117893"/>
        <bgColor indexed="64"/>
      </patternFill>
    </fill>
  </fills>
  <borders count="5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8"/>
      </bottom>
      <diagonal/>
    </border>
    <border>
      <left style="thin">
        <color indexed="9"/>
      </left>
      <right style="medium">
        <color indexed="8"/>
      </right>
      <top style="thin">
        <color indexed="9"/>
      </top>
      <bottom style="thin">
        <color indexed="9"/>
      </bottom>
      <diagonal/>
    </border>
    <border>
      <left style="medium">
        <color indexed="8"/>
      </left>
      <right style="thin">
        <color indexed="9"/>
      </right>
      <top style="medium">
        <color indexed="8"/>
      </top>
      <bottom style="medium">
        <color indexed="8"/>
      </bottom>
      <diagonal/>
    </border>
    <border>
      <left style="thin">
        <color indexed="9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9"/>
      </bottom>
      <diagonal/>
    </border>
    <border>
      <left style="thin">
        <color indexed="9"/>
      </left>
      <right style="thin">
        <color indexed="8"/>
      </right>
      <top/>
      <bottom style="thin">
        <color indexed="9"/>
      </bottom>
      <diagonal/>
    </border>
    <border>
      <left style="thin">
        <color indexed="8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/>
      <diagonal/>
    </border>
    <border>
      <left style="thin">
        <color indexed="8"/>
      </left>
      <right style="thin">
        <color indexed="8"/>
      </right>
      <top style="thin">
        <color indexed="9"/>
      </top>
      <bottom/>
      <diagonal/>
    </border>
    <border>
      <left style="thin">
        <color indexed="8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8"/>
      </right>
      <top/>
      <bottom style="medium">
        <color indexed="1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18"/>
      </left>
      <right style="thin">
        <color indexed="8"/>
      </right>
      <top style="medium">
        <color indexed="18"/>
      </top>
      <bottom style="medium">
        <color indexed="18"/>
      </bottom>
      <diagonal/>
    </border>
    <border>
      <left/>
      <right/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medium">
        <color indexed="1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40">
    <xf numFmtId="0" fontId="0" fillId="0" borderId="0" xfId="0" applyFont="1" applyAlignment="1">
      <alignment vertical="top" wrapText="1"/>
    </xf>
    <xf numFmtId="0" fontId="1" fillId="0" borderId="0" xfId="0" applyNumberFormat="1" applyFont="1" applyAlignment="1"/>
    <xf numFmtId="0" fontId="1" fillId="0" borderId="1" xfId="0" applyFont="1" applyBorder="1" applyAlignment="1"/>
    <xf numFmtId="1" fontId="2" fillId="0" borderId="1" xfId="0" applyNumberFormat="1" applyFont="1" applyBorder="1" applyAlignment="1"/>
    <xf numFmtId="1" fontId="3" fillId="0" borderId="1" xfId="0" applyNumberFormat="1" applyFont="1" applyBorder="1" applyAlignment="1"/>
    <xf numFmtId="1" fontId="4" fillId="0" borderId="1" xfId="0" applyNumberFormat="1" applyFont="1" applyBorder="1" applyAlignment="1"/>
    <xf numFmtId="0" fontId="6" fillId="0" borderId="2" xfId="0" applyNumberFormat="1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6" xfId="0" applyFont="1" applyBorder="1" applyAlignment="1"/>
    <xf numFmtId="0" fontId="7" fillId="3" borderId="7" xfId="0" applyNumberFormat="1" applyFont="1" applyFill="1" applyBorder="1" applyAlignment="1">
      <alignment horizontal="center" vertical="top" wrapText="1"/>
    </xf>
    <xf numFmtId="0" fontId="7" fillId="3" borderId="8" xfId="0" applyNumberFormat="1" applyFont="1" applyFill="1" applyBorder="1" applyAlignment="1">
      <alignment horizontal="center" vertical="top" wrapText="1"/>
    </xf>
    <xf numFmtId="0" fontId="6" fillId="0" borderId="9" xfId="0" applyNumberFormat="1" applyFont="1" applyBorder="1" applyAlignment="1">
      <alignment vertical="top" wrapText="1"/>
    </xf>
    <xf numFmtId="4" fontId="6" fillId="0" borderId="10" xfId="0" applyNumberFormat="1" applyFont="1" applyBorder="1" applyAlignment="1">
      <alignment horizontal="right" vertical="center" wrapText="1"/>
    </xf>
    <xf numFmtId="0" fontId="6" fillId="0" borderId="11" xfId="0" applyNumberFormat="1" applyFont="1" applyBorder="1" applyAlignment="1">
      <alignment vertical="top" wrapText="1"/>
    </xf>
    <xf numFmtId="4" fontId="6" fillId="0" borderId="12" xfId="0" applyNumberFormat="1" applyFont="1" applyBorder="1" applyAlignment="1">
      <alignment horizontal="right" vertical="center" wrapText="1"/>
    </xf>
    <xf numFmtId="1" fontId="6" fillId="0" borderId="11" xfId="0" applyNumberFormat="1" applyFont="1" applyBorder="1" applyAlignment="1">
      <alignment vertical="top" wrapText="1"/>
    </xf>
    <xf numFmtId="1" fontId="6" fillId="0" borderId="11" xfId="0" applyNumberFormat="1" applyFont="1" applyBorder="1" applyAlignment="1"/>
    <xf numFmtId="0" fontId="6" fillId="0" borderId="15" xfId="0" applyNumberFormat="1" applyFont="1" applyBorder="1" applyAlignment="1">
      <alignment vertical="top" wrapText="1"/>
    </xf>
    <xf numFmtId="4" fontId="6" fillId="0" borderId="16" xfId="0" applyNumberFormat="1" applyFont="1" applyBorder="1" applyAlignment="1">
      <alignment horizontal="right" vertical="center" wrapText="1"/>
    </xf>
    <xf numFmtId="0" fontId="3" fillId="2" borderId="7" xfId="0" applyNumberFormat="1" applyFont="1" applyFill="1" applyBorder="1" applyAlignment="1">
      <alignment horizontal="right" vertical="center" wrapText="1"/>
    </xf>
    <xf numFmtId="4" fontId="3" fillId="2" borderId="8" xfId="0" applyNumberFormat="1" applyFont="1" applyFill="1" applyBorder="1" applyAlignment="1">
      <alignment vertical="top" wrapText="1"/>
    </xf>
    <xf numFmtId="0" fontId="1" fillId="0" borderId="17" xfId="0" applyFont="1" applyBorder="1" applyAlignment="1"/>
    <xf numFmtId="0" fontId="3" fillId="2" borderId="7" xfId="0" applyNumberFormat="1" applyFont="1" applyFill="1" applyBorder="1" applyAlignment="1">
      <alignment horizont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vertical="center" wrapText="1"/>
    </xf>
    <xf numFmtId="1" fontId="3" fillId="0" borderId="17" xfId="0" applyNumberFormat="1" applyFont="1" applyBorder="1" applyAlignment="1"/>
    <xf numFmtId="0" fontId="1" fillId="0" borderId="18" xfId="0" applyFont="1" applyBorder="1" applyAlignment="1"/>
    <xf numFmtId="0" fontId="6" fillId="0" borderId="19" xfId="0" applyNumberFormat="1" applyFont="1" applyBorder="1" applyAlignment="1">
      <alignment vertical="top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left" vertical="center" wrapText="1"/>
    </xf>
    <xf numFmtId="0" fontId="6" fillId="0" borderId="11" xfId="0" applyNumberFormat="1" applyFont="1" applyBorder="1" applyAlignment="1">
      <alignment horizontal="left" vertical="center" wrapText="1"/>
    </xf>
    <xf numFmtId="1" fontId="6" fillId="0" borderId="11" xfId="0" applyNumberFormat="1" applyFont="1" applyBorder="1" applyAlignment="1">
      <alignment horizontal="justify" vertical="top" wrapText="1"/>
    </xf>
    <xf numFmtId="1" fontId="6" fillId="0" borderId="15" xfId="0" applyNumberFormat="1" applyFont="1" applyBorder="1" applyAlignment="1">
      <alignment vertical="top" wrapText="1"/>
    </xf>
    <xf numFmtId="0" fontId="3" fillId="2" borderId="7" xfId="0" applyNumberFormat="1" applyFont="1" applyFill="1" applyBorder="1" applyAlignment="1">
      <alignment horizontal="right" vertical="top" wrapText="1"/>
    </xf>
    <xf numFmtId="0" fontId="1" fillId="0" borderId="0" xfId="0" applyNumberFormat="1" applyFont="1" applyAlignment="1"/>
    <xf numFmtId="0" fontId="8" fillId="0" borderId="21" xfId="0" applyNumberFormat="1" applyFont="1" applyBorder="1" applyAlignment="1"/>
    <xf numFmtId="0" fontId="9" fillId="0" borderId="21" xfId="0" applyNumberFormat="1" applyFont="1" applyBorder="1" applyAlignment="1">
      <alignment horizontal="center"/>
    </xf>
    <xf numFmtId="0" fontId="10" fillId="0" borderId="22" xfId="0" applyNumberFormat="1" applyFont="1" applyBorder="1" applyAlignment="1"/>
    <xf numFmtId="0" fontId="10" fillId="0" borderId="23" xfId="0" applyNumberFormat="1" applyFont="1" applyBorder="1" applyAlignment="1"/>
    <xf numFmtId="0" fontId="10" fillId="0" borderId="1" xfId="0" applyNumberFormat="1" applyFont="1" applyBorder="1" applyAlignment="1"/>
    <xf numFmtId="0" fontId="11" fillId="4" borderId="21" xfId="0" applyNumberFormat="1" applyFont="1" applyFill="1" applyBorder="1" applyAlignment="1"/>
    <xf numFmtId="1" fontId="11" fillId="4" borderId="21" xfId="0" applyNumberFormat="1" applyFont="1" applyFill="1" applyBorder="1" applyAlignment="1"/>
    <xf numFmtId="0" fontId="12" fillId="4" borderId="21" xfId="0" applyNumberFormat="1" applyFont="1" applyFill="1" applyBorder="1" applyAlignment="1"/>
    <xf numFmtId="1" fontId="12" fillId="0" borderId="21" xfId="0" applyNumberFormat="1" applyFont="1" applyBorder="1" applyAlignment="1"/>
    <xf numFmtId="0" fontId="10" fillId="0" borderId="24" xfId="0" applyNumberFormat="1" applyFont="1" applyBorder="1" applyAlignment="1"/>
    <xf numFmtId="0" fontId="12" fillId="0" borderId="21" xfId="0" applyNumberFormat="1" applyFont="1" applyBorder="1" applyAlignment="1">
      <alignment horizontal="left"/>
    </xf>
    <xf numFmtId="2" fontId="12" fillId="0" borderId="21" xfId="0" applyNumberFormat="1" applyFont="1" applyBorder="1" applyAlignment="1"/>
    <xf numFmtId="0" fontId="1" fillId="5" borderId="21" xfId="0" applyNumberFormat="1" applyFont="1" applyFill="1" applyBorder="1" applyAlignment="1">
      <alignment vertical="top" wrapText="1"/>
    </xf>
    <xf numFmtId="0" fontId="10" fillId="0" borderId="25" xfId="0" applyNumberFormat="1" applyFont="1" applyBorder="1" applyAlignment="1"/>
    <xf numFmtId="1" fontId="1" fillId="5" borderId="21" xfId="0" applyNumberFormat="1" applyFont="1" applyFill="1" applyBorder="1" applyAlignment="1">
      <alignment vertical="top" wrapText="1"/>
    </xf>
    <xf numFmtId="1" fontId="1" fillId="5" borderId="21" xfId="0" applyNumberFormat="1" applyFont="1" applyFill="1" applyBorder="1" applyAlignment="1"/>
    <xf numFmtId="0" fontId="9" fillId="4" borderId="21" xfId="0" applyNumberFormat="1" applyFont="1" applyFill="1" applyBorder="1" applyAlignment="1"/>
    <xf numFmtId="2" fontId="9" fillId="4" borderId="21" xfId="0" applyNumberFormat="1" applyFont="1" applyFill="1" applyBorder="1" applyAlignment="1"/>
    <xf numFmtId="0" fontId="12" fillId="0" borderId="21" xfId="0" applyNumberFormat="1" applyFont="1" applyBorder="1" applyAlignment="1"/>
    <xf numFmtId="0" fontId="10" fillId="0" borderId="26" xfId="0" applyNumberFormat="1" applyFont="1" applyBorder="1" applyAlignment="1"/>
    <xf numFmtId="0" fontId="11" fillId="6" borderId="21" xfId="0" applyNumberFormat="1" applyFont="1" applyFill="1" applyBorder="1" applyAlignment="1"/>
    <xf numFmtId="1" fontId="11" fillId="6" borderId="21" xfId="0" applyNumberFormat="1" applyFont="1" applyFill="1" applyBorder="1" applyAlignment="1"/>
    <xf numFmtId="0" fontId="12" fillId="6" borderId="21" xfId="0" applyNumberFormat="1" applyFont="1" applyFill="1" applyBorder="1" applyAlignment="1"/>
    <xf numFmtId="0" fontId="10" fillId="0" borderId="27" xfId="0" applyNumberFormat="1" applyFont="1" applyBorder="1" applyAlignment="1"/>
    <xf numFmtId="0" fontId="10" fillId="0" borderId="28" xfId="0" applyNumberFormat="1" applyFont="1" applyBorder="1" applyAlignment="1"/>
    <xf numFmtId="0" fontId="13" fillId="7" borderId="21" xfId="0" applyNumberFormat="1" applyFont="1" applyFill="1" applyBorder="1" applyAlignment="1"/>
    <xf numFmtId="2" fontId="13" fillId="7" borderId="21" xfId="0" applyNumberFormat="1" applyFont="1" applyFill="1" applyBorder="1" applyAlignment="1"/>
    <xf numFmtId="0" fontId="12" fillId="0" borderId="21" xfId="0" applyNumberFormat="1" applyFont="1" applyBorder="1" applyAlignment="1">
      <alignment horizontal="right"/>
    </xf>
    <xf numFmtId="0" fontId="1" fillId="0" borderId="0" xfId="0" applyNumberFormat="1" applyFont="1" applyAlignment="1"/>
    <xf numFmtId="0" fontId="9" fillId="0" borderId="29" xfId="0" applyNumberFormat="1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1" xfId="0" applyNumberFormat="1" applyFont="1" applyBorder="1" applyAlignment="1">
      <alignment horizontal="center" vertical="center"/>
    </xf>
    <xf numFmtId="0" fontId="9" fillId="0" borderId="27" xfId="0" applyNumberFormat="1" applyFont="1" applyBorder="1" applyAlignment="1">
      <alignment horizontal="center" vertical="center"/>
    </xf>
    <xf numFmtId="0" fontId="9" fillId="0" borderId="30" xfId="0" applyNumberFormat="1" applyFont="1" applyBorder="1" applyAlignment="1">
      <alignment horizontal="center" vertical="center"/>
    </xf>
    <xf numFmtId="164" fontId="12" fillId="0" borderId="31" xfId="0" applyNumberFormat="1" applyFont="1" applyBorder="1" applyAlignment="1">
      <alignment horizontal="center"/>
    </xf>
    <xf numFmtId="0" fontId="9" fillId="0" borderId="22" xfId="0" applyNumberFormat="1" applyFont="1" applyBorder="1" applyAlignment="1">
      <alignment horizontal="center" vertical="center"/>
    </xf>
    <xf numFmtId="0" fontId="9" fillId="0" borderId="23" xfId="0" applyNumberFormat="1" applyFont="1" applyBorder="1" applyAlignment="1">
      <alignment horizontal="center" vertical="center"/>
    </xf>
    <xf numFmtId="0" fontId="15" fillId="9" borderId="32" xfId="0" applyNumberFormat="1" applyFont="1" applyFill="1" applyBorder="1" applyAlignment="1">
      <alignment vertical="center"/>
    </xf>
    <xf numFmtId="0" fontId="15" fillId="9" borderId="33" xfId="0" applyNumberFormat="1" applyFont="1" applyFill="1" applyBorder="1" applyAlignment="1">
      <alignment vertical="center"/>
    </xf>
    <xf numFmtId="0" fontId="15" fillId="9" borderId="34" xfId="0" applyNumberFormat="1" applyFont="1" applyFill="1" applyBorder="1" applyAlignment="1">
      <alignment vertical="center"/>
    </xf>
    <xf numFmtId="0" fontId="15" fillId="9" borderId="35" xfId="0" applyNumberFormat="1" applyFont="1" applyFill="1" applyBorder="1" applyAlignment="1">
      <alignment vertical="center"/>
    </xf>
    <xf numFmtId="164" fontId="12" fillId="0" borderId="39" xfId="0" applyNumberFormat="1" applyFont="1" applyBorder="1" applyAlignment="1"/>
    <xf numFmtId="0" fontId="12" fillId="0" borderId="40" xfId="0" applyNumberFormat="1" applyFont="1" applyBorder="1" applyAlignment="1"/>
    <xf numFmtId="164" fontId="12" fillId="0" borderId="41" xfId="0" applyNumberFormat="1" applyFont="1" applyBorder="1" applyAlignment="1"/>
    <xf numFmtId="164" fontId="12" fillId="0" borderId="40" xfId="0" applyNumberFormat="1" applyFont="1" applyBorder="1" applyAlignment="1"/>
    <xf numFmtId="0" fontId="12" fillId="0" borderId="25" xfId="0" applyNumberFormat="1" applyFont="1" applyBorder="1" applyAlignment="1"/>
    <xf numFmtId="164" fontId="12" fillId="0" borderId="25" xfId="0" applyNumberFormat="1" applyFont="1" applyBorder="1" applyAlignment="1"/>
    <xf numFmtId="2" fontId="1" fillId="0" borderId="24" xfId="0" applyNumberFormat="1" applyFont="1" applyBorder="1" applyAlignment="1"/>
    <xf numFmtId="2" fontId="1" fillId="0" borderId="1" xfId="0" applyNumberFormat="1" applyFont="1" applyBorder="1" applyAlignment="1"/>
    <xf numFmtId="164" fontId="12" fillId="0" borderId="42" xfId="0" applyNumberFormat="1" applyFont="1" applyBorder="1" applyAlignment="1"/>
    <xf numFmtId="164" fontId="12" fillId="0" borderId="43" xfId="0" applyNumberFormat="1" applyFont="1" applyBorder="1" applyAlignment="1"/>
    <xf numFmtId="164" fontId="12" fillId="0" borderId="44" xfId="0" applyNumberFormat="1" applyFont="1" applyBorder="1" applyAlignment="1"/>
    <xf numFmtId="0" fontId="1" fillId="0" borderId="24" xfId="0" applyNumberFormat="1" applyFont="1" applyBorder="1" applyAlignment="1"/>
    <xf numFmtId="0" fontId="1" fillId="0" borderId="44" xfId="0" applyFont="1" applyBorder="1" applyAlignment="1"/>
    <xf numFmtId="0" fontId="1" fillId="0" borderId="46" xfId="0" applyFont="1" applyBorder="1" applyAlignment="1"/>
    <xf numFmtId="0" fontId="6" fillId="5" borderId="47" xfId="0" applyNumberFormat="1" applyFont="1" applyFill="1" applyBorder="1" applyAlignment="1">
      <alignment vertical="top" wrapText="1"/>
    </xf>
    <xf numFmtId="0" fontId="15" fillId="9" borderId="37" xfId="0" applyNumberFormat="1" applyFont="1" applyFill="1" applyBorder="1" applyAlignment="1">
      <alignment vertical="center"/>
    </xf>
    <xf numFmtId="0" fontId="15" fillId="9" borderId="38" xfId="0" applyNumberFormat="1" applyFont="1" applyFill="1" applyBorder="1" applyAlignment="1">
      <alignment vertical="center"/>
    </xf>
    <xf numFmtId="0" fontId="15" fillId="9" borderId="48" xfId="0" applyNumberFormat="1" applyFont="1" applyFill="1" applyBorder="1" applyAlignment="1">
      <alignment vertical="center"/>
    </xf>
    <xf numFmtId="0" fontId="1" fillId="0" borderId="24" xfId="0" applyFont="1" applyBorder="1" applyAlignment="1"/>
    <xf numFmtId="164" fontId="12" fillId="0" borderId="24" xfId="0" applyNumberFormat="1" applyFont="1" applyBorder="1" applyAlignment="1"/>
    <xf numFmtId="164" fontId="12" fillId="0" borderId="50" xfId="0" applyNumberFormat="1" applyFont="1" applyBorder="1" applyAlignment="1"/>
    <xf numFmtId="0" fontId="12" fillId="0" borderId="51" xfId="0" applyNumberFormat="1" applyFont="1" applyBorder="1" applyAlignment="1"/>
    <xf numFmtId="0" fontId="15" fillId="9" borderId="36" xfId="0" applyNumberFormat="1" applyFont="1" applyFill="1" applyBorder="1" applyAlignment="1">
      <alignment vertical="center"/>
    </xf>
    <xf numFmtId="0" fontId="12" fillId="0" borderId="42" xfId="0" applyNumberFormat="1" applyFont="1" applyBorder="1" applyAlignment="1"/>
    <xf numFmtId="164" fontId="12" fillId="0" borderId="31" xfId="0" applyNumberFormat="1" applyFont="1" applyBorder="1" applyAlignment="1"/>
    <xf numFmtId="164" fontId="12" fillId="0" borderId="22" xfId="0" applyNumberFormat="1" applyFont="1" applyBorder="1" applyAlignment="1"/>
    <xf numFmtId="164" fontId="12" fillId="0" borderId="29" xfId="0" applyNumberFormat="1" applyFont="1" applyBorder="1" applyAlignment="1"/>
    <xf numFmtId="0" fontId="6" fillId="0" borderId="2" xfId="0" applyNumberFormat="1" applyFont="1" applyBorder="1" applyAlignment="1">
      <alignment horizontal="left" vertical="center" wrapText="1"/>
    </xf>
    <xf numFmtId="1" fontId="6" fillId="0" borderId="2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6" fillId="3" borderId="13" xfId="0" applyNumberFormat="1" applyFont="1" applyFill="1" applyBorder="1" applyAlignment="1">
      <alignment horizontal="left" vertical="top" wrapText="1"/>
    </xf>
    <xf numFmtId="1" fontId="6" fillId="3" borderId="14" xfId="0" applyNumberFormat="1" applyFont="1" applyFill="1" applyBorder="1" applyAlignment="1">
      <alignment horizontal="left" vertical="top" wrapText="1"/>
    </xf>
    <xf numFmtId="0" fontId="3" fillId="2" borderId="4" xfId="0" applyNumberFormat="1" applyFont="1" applyFill="1" applyBorder="1" applyAlignment="1">
      <alignment horizontal="center" vertical="top" wrapText="1"/>
    </xf>
    <xf numFmtId="1" fontId="3" fillId="2" borderId="5" xfId="0" applyNumberFormat="1" applyFont="1" applyFill="1" applyBorder="1" applyAlignment="1">
      <alignment horizontal="center" vertical="top" wrapText="1"/>
    </xf>
    <xf numFmtId="0" fontId="6" fillId="3" borderId="13" xfId="0" applyNumberFormat="1" applyFont="1" applyFill="1" applyBorder="1" applyAlignment="1">
      <alignment horizontal="left" vertical="center" wrapText="1"/>
    </xf>
    <xf numFmtId="1" fontId="6" fillId="3" borderId="14" xfId="0" applyNumberFormat="1" applyFont="1" applyFill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1" fontId="6" fillId="0" borderId="20" xfId="0" applyNumberFormat="1" applyFont="1" applyBorder="1" applyAlignment="1">
      <alignment horizontal="left" vertical="center" wrapText="1"/>
    </xf>
    <xf numFmtId="0" fontId="14" fillId="8" borderId="27" xfId="0" applyNumberFormat="1" applyFont="1" applyFill="1" applyBorder="1" applyAlignment="1">
      <alignment horizontal="center"/>
    </xf>
    <xf numFmtId="164" fontId="14" fillId="8" borderId="28" xfId="0" applyNumberFormat="1" applyFont="1" applyFill="1" applyBorder="1" applyAlignment="1">
      <alignment horizontal="center"/>
    </xf>
    <xf numFmtId="164" fontId="14" fillId="8" borderId="30" xfId="0" applyNumberFormat="1" applyFont="1" applyFill="1" applyBorder="1" applyAlignment="1">
      <alignment horizontal="center"/>
    </xf>
    <xf numFmtId="0" fontId="15" fillId="10" borderId="36" xfId="0" applyNumberFormat="1" applyFont="1" applyFill="1" applyBorder="1" applyAlignment="1"/>
    <xf numFmtId="0" fontId="15" fillId="10" borderId="37" xfId="0" applyNumberFormat="1" applyFont="1" applyFill="1" applyBorder="1" applyAlignment="1"/>
    <xf numFmtId="164" fontId="15" fillId="10" borderId="37" xfId="0" applyNumberFormat="1" applyFont="1" applyFill="1" applyBorder="1" applyAlignment="1"/>
    <xf numFmtId="0" fontId="15" fillId="10" borderId="38" xfId="0" applyNumberFormat="1" applyFont="1" applyFill="1" applyBorder="1" applyAlignment="1"/>
    <xf numFmtId="0" fontId="16" fillId="10" borderId="36" xfId="0" applyNumberFormat="1" applyFont="1" applyFill="1" applyBorder="1" applyAlignment="1"/>
    <xf numFmtId="0" fontId="16" fillId="10" borderId="37" xfId="0" applyNumberFormat="1" applyFont="1" applyFill="1" applyBorder="1" applyAlignment="1"/>
    <xf numFmtId="0" fontId="16" fillId="10" borderId="38" xfId="0" applyNumberFormat="1" applyFont="1" applyFill="1" applyBorder="1" applyAlignment="1"/>
    <xf numFmtId="0" fontId="18" fillId="10" borderId="45" xfId="0" applyNumberFormat="1" applyFont="1" applyFill="1" applyBorder="1" applyAlignment="1"/>
    <xf numFmtId="0" fontId="18" fillId="10" borderId="36" xfId="0" applyNumberFormat="1" applyFont="1" applyFill="1" applyBorder="1" applyAlignment="1"/>
    <xf numFmtId="0" fontId="19" fillId="9" borderId="37" xfId="0" applyNumberFormat="1" applyFont="1" applyFill="1" applyBorder="1" applyAlignment="1">
      <alignment vertical="center"/>
    </xf>
    <xf numFmtId="4" fontId="1" fillId="0" borderId="41" xfId="0" applyNumberFormat="1" applyFont="1" applyBorder="1" applyAlignment="1"/>
    <xf numFmtId="4" fontId="1" fillId="0" borderId="49" xfId="0" applyNumberFormat="1" applyFont="1" applyBorder="1" applyAlignment="1"/>
    <xf numFmtId="0" fontId="17" fillId="11" borderId="36" xfId="0" applyNumberFormat="1" applyFont="1" applyFill="1" applyBorder="1" applyAlignment="1"/>
    <xf numFmtId="0" fontId="17" fillId="11" borderId="21" xfId="0" applyNumberFormat="1" applyFont="1" applyFill="1" applyBorder="1" applyAlignment="1"/>
    <xf numFmtId="0" fontId="17" fillId="11" borderId="37" xfId="0" applyNumberFormat="1" applyFont="1" applyFill="1" applyBorder="1" applyAlignment="1"/>
    <xf numFmtId="4" fontId="17" fillId="11" borderId="52" xfId="0" applyNumberFormat="1" applyFont="1" applyFill="1" applyBorder="1" applyAlignment="1"/>
    <xf numFmtId="4" fontId="17" fillId="11" borderId="21" xfId="0" applyNumberFormat="1" applyFont="1" applyFill="1" applyBorder="1" applyAlignment="1"/>
    <xf numFmtId="4" fontId="17" fillId="11" borderId="38" xfId="0" applyNumberFormat="1" applyFont="1" applyFill="1" applyBorder="1" applyAlignment="1"/>
    <xf numFmtId="4" fontId="17" fillId="11" borderId="53" xfId="0" applyNumberFormat="1" applyFont="1" applyFill="1" applyBorder="1" applyAlignment="1"/>
    <xf numFmtId="4" fontId="17" fillId="11" borderId="48" xfId="0" applyNumberFormat="1" applyFont="1" applyFill="1" applyBorder="1" applyAlignment="1"/>
    <xf numFmtId="4" fontId="17" fillId="11" borderId="54" xfId="0" applyNumberFormat="1" applyFont="1" applyFill="1" applyBorder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79646"/>
      <rgbColor rgb="FFFBD4B4"/>
      <rgbColor rgb="FFD2DAE4"/>
      <rgbColor rgb="FFFFFFFF"/>
      <rgbColor rgb="FFCCFFFF"/>
      <rgbColor rgb="FFFFFF00"/>
      <rgbColor rgb="FFDBE5F1"/>
      <rgbColor rgb="FFC0C0C0"/>
      <rgbColor rgb="FFDDDDDD"/>
      <rgbColor rgb="FFFF808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104</xdr:row>
      <xdr:rowOff>42627</xdr:rowOff>
    </xdr:from>
    <xdr:to>
      <xdr:col>8</xdr:col>
      <xdr:colOff>723900</xdr:colOff>
      <xdr:row>104</xdr:row>
      <xdr:rowOff>46277</xdr:rowOff>
    </xdr:to>
    <xdr:sp macro="" textlink="">
      <xdr:nvSpPr>
        <xdr:cNvPr id="2" name="Shape 2"/>
        <xdr:cNvSpPr/>
      </xdr:nvSpPr>
      <xdr:spPr>
        <a:xfrm>
          <a:off x="1257300" y="17953037"/>
          <a:ext cx="9245600" cy="3652"/>
        </a:xfrm>
        <a:prstGeom prst="rect">
          <a:avLst/>
        </a:prstGeom>
        <a:solidFill>
          <a:srgbClr val="EAEAEA"/>
        </a:solidFill>
        <a:ln w="9525" cap="flat">
          <a:solidFill>
            <a:srgbClr val="969696"/>
          </a:solidFill>
          <a:prstDash val="solid"/>
          <a:miter lim="800000"/>
        </a:ln>
        <a:effectLst/>
        <a:extLst>
          <a:ext uri="{C572A759-6A51-4108-AA02-DFA0A04FC94B}">
            <ma14:wrappingTextBoxFlag xmlns:ma14="http://schemas.microsoft.com/office/mac/drawingml/2011/main" xmlns:r="http://schemas.openxmlformats.org/officeDocument/2006/relationships" xmlns="" val="1"/>
          </a:ext>
        </a:extLst>
      </xdr:spPr>
      <xdr:txBody>
        <a:bodyPr wrap="square" lIns="45719" tIns="45719" rIns="45719" bIns="45719" numCol="1" anchor="t">
          <a:noAutofit/>
        </a:bodyPr>
        <a:lstStyle/>
        <a:p>
          <a:pPr marL="0" marR="0" lvl="0" indent="0" algn="l" defTabSz="9144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sz="12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Verdana"/>
              <a:ea typeface="Verdana"/>
              <a:cs typeface="Verdana"/>
              <a:sym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104</xdr:row>
      <xdr:rowOff>42627</xdr:rowOff>
    </xdr:from>
    <xdr:to>
      <xdr:col>6</xdr:col>
      <xdr:colOff>241300</xdr:colOff>
      <xdr:row>104</xdr:row>
      <xdr:rowOff>46277</xdr:rowOff>
    </xdr:to>
    <xdr:sp macro="" textlink="">
      <xdr:nvSpPr>
        <xdr:cNvPr id="3" name="Shape 3"/>
        <xdr:cNvSpPr/>
      </xdr:nvSpPr>
      <xdr:spPr>
        <a:xfrm>
          <a:off x="1295400" y="17953037"/>
          <a:ext cx="7073900" cy="3652"/>
        </a:xfrm>
        <a:prstGeom prst="rect">
          <a:avLst/>
        </a:prstGeom>
        <a:solidFill>
          <a:srgbClr val="EAEAEA"/>
        </a:solidFill>
        <a:ln w="9525" cap="flat">
          <a:solidFill>
            <a:srgbClr val="969696"/>
          </a:solidFill>
          <a:prstDash val="solid"/>
          <a:miter lim="800000"/>
        </a:ln>
        <a:effectLst/>
        <a:extLst>
          <a:ext uri="{C572A759-6A51-4108-AA02-DFA0A04FC94B}">
            <ma14:wrappingTextBoxFlag xmlns:ma14="http://schemas.microsoft.com/office/mac/drawingml/2011/main" xmlns:r="http://schemas.openxmlformats.org/officeDocument/2006/relationships" xmlns="" val="1"/>
          </a:ext>
        </a:extLst>
      </xdr:spPr>
      <xdr:txBody>
        <a:bodyPr wrap="square" lIns="45719" tIns="45719" rIns="45719" bIns="45719" numCol="1" anchor="t">
          <a:noAutofit/>
        </a:bodyPr>
        <a:lstStyle/>
        <a:p>
          <a:pPr marL="0" marR="0" lvl="0" indent="0" algn="l" defTabSz="9144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sz="12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Verdana"/>
              <a:ea typeface="Verdana"/>
              <a:cs typeface="Verdana"/>
              <a:sym typeface="Verdana"/>
            </a:rPr>
            <a:t>FICHA 6.- ANALISIS DAFO.</a:t>
          </a:r>
        </a:p>
      </xdr:txBody>
    </xdr:sp>
    <xdr:clientData/>
  </xdr:twoCellAnchor>
  <xdr:twoCellAnchor>
    <xdr:from>
      <xdr:col>2</xdr:col>
      <xdr:colOff>0</xdr:colOff>
      <xdr:row>0</xdr:row>
      <xdr:rowOff>161925</xdr:rowOff>
    </xdr:from>
    <xdr:to>
      <xdr:col>5</xdr:col>
      <xdr:colOff>28575</xdr:colOff>
      <xdr:row>3</xdr:row>
      <xdr:rowOff>86704</xdr:rowOff>
    </xdr:to>
    <xdr:pic>
      <xdr:nvPicPr>
        <xdr:cNvPr id="4" name="image1.jpeg" descr="Esic-2Lineas-Blanco"/>
        <xdr:cNvPicPr/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1066800" y="161925"/>
          <a:ext cx="6264275" cy="5619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5</xdr:col>
      <xdr:colOff>0</xdr:colOff>
      <xdr:row>0</xdr:row>
      <xdr:rowOff>161925</xdr:rowOff>
    </xdr:from>
    <xdr:to>
      <xdr:col>7</xdr:col>
      <xdr:colOff>596899</xdr:colOff>
      <xdr:row>3</xdr:row>
      <xdr:rowOff>58129</xdr:rowOff>
    </xdr:to>
    <xdr:pic>
      <xdr:nvPicPr>
        <xdr:cNvPr id="5" name="image2.jpeg" descr="logo_emprender (2).JPG"/>
        <xdr:cNvPicPr/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7302500" y="161925"/>
          <a:ext cx="2247900" cy="5334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0</xdr:colOff>
      <xdr:row>0</xdr:row>
      <xdr:rowOff>161925</xdr:rowOff>
    </xdr:from>
    <xdr:to>
      <xdr:col>6</xdr:col>
      <xdr:colOff>107950</xdr:colOff>
      <xdr:row>3</xdr:row>
      <xdr:rowOff>86704</xdr:rowOff>
    </xdr:to>
    <xdr:pic>
      <xdr:nvPicPr>
        <xdr:cNvPr id="6" name="image3.jpeg" descr="Esic-2Lineas-Blanco"/>
        <xdr:cNvPicPr/>
      </xdr:nvPicPr>
      <xdr:blipFill>
        <a:blip xmlns:r="http://schemas.openxmlformats.org/officeDocument/2006/relationships" r:embed="rId3">
          <a:extLst/>
        </a:blip>
        <a:stretch>
          <a:fillRect/>
        </a:stretch>
      </xdr:blipFill>
      <xdr:spPr>
        <a:xfrm>
          <a:off x="1066800" y="161925"/>
          <a:ext cx="7169150" cy="5619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5</xdr:col>
      <xdr:colOff>228600</xdr:colOff>
      <xdr:row>0</xdr:row>
      <xdr:rowOff>161925</xdr:rowOff>
    </xdr:from>
    <xdr:to>
      <xdr:col>8</xdr:col>
      <xdr:colOff>0</xdr:colOff>
      <xdr:row>3</xdr:row>
      <xdr:rowOff>58129</xdr:rowOff>
    </xdr:to>
    <xdr:pic>
      <xdr:nvPicPr>
        <xdr:cNvPr id="7" name="image2.jpeg" descr="logo_emprender (2).JPG"/>
        <xdr:cNvPicPr/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7531100" y="161925"/>
          <a:ext cx="2247900" cy="5334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49"/>
  <sheetViews>
    <sheetView showGridLines="0" workbookViewId="0">
      <selection activeCell="H22" sqref="H22"/>
    </sheetView>
  </sheetViews>
  <sheetFormatPr baseColWidth="10" defaultColWidth="8.09765625" defaultRowHeight="12.75" customHeight="1"/>
  <cols>
    <col min="1" max="1" width="8.59765625" style="1" customWidth="1"/>
    <col min="2" max="2" width="1.8984375" style="1" customWidth="1"/>
    <col min="3" max="3" width="38.19921875" style="1" customWidth="1"/>
    <col min="4" max="4" width="14.5" style="1" customWidth="1"/>
    <col min="5" max="5" width="8.59765625" style="1" customWidth="1"/>
    <col min="6" max="256" width="8.09765625" style="1" customWidth="1"/>
  </cols>
  <sheetData>
    <row r="1" spans="1:5" ht="15.6" customHeight="1">
      <c r="A1" s="2"/>
      <c r="B1" s="2"/>
      <c r="C1" s="2"/>
      <c r="D1" s="2"/>
      <c r="E1" s="2"/>
    </row>
    <row r="2" spans="1:5" ht="19.5" customHeight="1">
      <c r="A2" s="2"/>
      <c r="B2" s="2"/>
      <c r="C2" s="3"/>
      <c r="D2" s="2"/>
      <c r="E2" s="2"/>
    </row>
    <row r="3" spans="1:5" ht="15" customHeight="1">
      <c r="A3" s="2"/>
      <c r="B3" s="2"/>
      <c r="C3" s="4"/>
      <c r="D3" s="2"/>
      <c r="E3" s="2"/>
    </row>
    <row r="4" spans="1:5" ht="15.6" customHeight="1">
      <c r="A4" s="2"/>
      <c r="B4" s="2"/>
      <c r="C4" s="2"/>
      <c r="D4" s="2"/>
      <c r="E4" s="2"/>
    </row>
    <row r="5" spans="1:5" ht="30" customHeight="1">
      <c r="A5" s="2"/>
      <c r="B5" s="2"/>
      <c r="C5" s="5"/>
      <c r="D5" s="2"/>
      <c r="E5" s="2"/>
    </row>
    <row r="6" spans="1:5" ht="18" customHeight="1">
      <c r="A6" s="2"/>
      <c r="B6" s="2"/>
      <c r="C6" s="106" t="s">
        <v>0</v>
      </c>
      <c r="D6" s="107"/>
      <c r="E6" s="2"/>
    </row>
    <row r="7" spans="1:5" ht="13.5" customHeight="1">
      <c r="A7" s="2"/>
      <c r="B7" s="2"/>
      <c r="C7" s="6" t="s">
        <v>1</v>
      </c>
      <c r="D7" s="7"/>
      <c r="E7" s="2"/>
    </row>
    <row r="8" spans="1:5" ht="15.75" customHeight="1">
      <c r="A8" s="2"/>
      <c r="B8" s="8"/>
      <c r="C8" s="110" t="s">
        <v>2</v>
      </c>
      <c r="D8" s="111"/>
      <c r="E8" s="9"/>
    </row>
    <row r="9" spans="1:5" ht="13.5" customHeight="1">
      <c r="A9" s="2"/>
      <c r="B9" s="8"/>
      <c r="C9" s="10" t="s">
        <v>3</v>
      </c>
      <c r="D9" s="11" t="s">
        <v>4</v>
      </c>
      <c r="E9" s="9"/>
    </row>
    <row r="10" spans="1:5" ht="12.75" customHeight="1">
      <c r="A10" s="2"/>
      <c r="B10" s="8"/>
      <c r="C10" s="12" t="s">
        <v>5</v>
      </c>
      <c r="D10" s="13">
        <v>540250</v>
      </c>
      <c r="E10" s="9"/>
    </row>
    <row r="11" spans="1:5" ht="12.75" customHeight="1">
      <c r="A11" s="2"/>
      <c r="B11" s="8"/>
      <c r="C11" s="14" t="s">
        <v>6</v>
      </c>
      <c r="D11" s="15">
        <v>951</v>
      </c>
      <c r="E11" s="9"/>
    </row>
    <row r="12" spans="1:5" ht="12.75" customHeight="1">
      <c r="A12" s="2"/>
      <c r="B12" s="8"/>
      <c r="C12" s="14" t="s">
        <v>7</v>
      </c>
      <c r="D12" s="15">
        <v>15490</v>
      </c>
      <c r="E12" s="9"/>
    </row>
    <row r="13" spans="1:5" ht="12.75" customHeight="1">
      <c r="A13" s="2"/>
      <c r="B13" s="8"/>
      <c r="C13" s="14" t="s">
        <v>8</v>
      </c>
      <c r="D13" s="15">
        <v>0</v>
      </c>
      <c r="E13" s="9"/>
    </row>
    <row r="14" spans="1:5" ht="12.75" customHeight="1">
      <c r="A14" s="2"/>
      <c r="B14" s="8"/>
      <c r="C14" s="14" t="s">
        <v>9</v>
      </c>
      <c r="D14" s="15">
        <v>15617.07</v>
      </c>
      <c r="E14" s="9"/>
    </row>
    <row r="15" spans="1:5" ht="12.75" customHeight="1">
      <c r="A15" s="2"/>
      <c r="B15" s="8"/>
      <c r="C15" s="14" t="s">
        <v>10</v>
      </c>
      <c r="D15" s="15">
        <v>1831</v>
      </c>
      <c r="E15" s="9"/>
    </row>
    <row r="16" spans="1:5" ht="12.75" customHeight="1">
      <c r="A16" s="2"/>
      <c r="B16" s="8"/>
      <c r="C16" s="14" t="s">
        <v>11</v>
      </c>
      <c r="D16" s="15">
        <v>0</v>
      </c>
      <c r="E16" s="9"/>
    </row>
    <row r="17" spans="1:5" ht="12.75" customHeight="1">
      <c r="A17" s="2"/>
      <c r="B17" s="8"/>
      <c r="C17" s="14" t="s">
        <v>12</v>
      </c>
      <c r="D17" s="15">
        <v>0</v>
      </c>
      <c r="E17" s="9"/>
    </row>
    <row r="18" spans="1:5" ht="12.75" customHeight="1">
      <c r="A18" s="2"/>
      <c r="B18" s="8"/>
      <c r="C18" s="14" t="s">
        <v>13</v>
      </c>
      <c r="D18" s="15">
        <v>0</v>
      </c>
      <c r="E18" s="9"/>
    </row>
    <row r="19" spans="1:5" ht="12.75" customHeight="1">
      <c r="A19" s="2"/>
      <c r="B19" s="8"/>
      <c r="C19" s="14" t="s">
        <v>14</v>
      </c>
      <c r="D19" s="15">
        <v>0</v>
      </c>
      <c r="E19" s="9"/>
    </row>
    <row r="20" spans="1:5" ht="12.75" customHeight="1">
      <c r="A20" s="2"/>
      <c r="B20" s="8"/>
      <c r="C20" s="108" t="s">
        <v>15</v>
      </c>
      <c r="D20" s="109"/>
      <c r="E20" s="9"/>
    </row>
    <row r="21" spans="1:5" ht="12.75" customHeight="1">
      <c r="A21" s="2"/>
      <c r="B21" s="8"/>
      <c r="C21" s="16"/>
      <c r="D21" s="15"/>
      <c r="E21" s="9"/>
    </row>
    <row r="22" spans="1:5" ht="12.75" customHeight="1">
      <c r="A22" s="2"/>
      <c r="B22" s="8"/>
      <c r="C22" s="17"/>
      <c r="D22" s="15"/>
      <c r="E22" s="9"/>
    </row>
    <row r="23" spans="1:5" ht="13.5" customHeight="1">
      <c r="A23" s="2"/>
      <c r="B23" s="8"/>
      <c r="C23" s="18" t="s">
        <v>16</v>
      </c>
      <c r="D23" s="19">
        <v>0</v>
      </c>
      <c r="E23" s="9"/>
    </row>
    <row r="24" spans="1:5" ht="15.75" customHeight="1">
      <c r="A24" s="2"/>
      <c r="B24" s="8"/>
      <c r="C24" s="20" t="s">
        <v>17</v>
      </c>
      <c r="D24" s="21">
        <f>D10+D11+D12+D13+D14+D15+D16+D17+D18+D19</f>
        <v>574139.06999999995</v>
      </c>
      <c r="E24" s="9"/>
    </row>
    <row r="25" spans="1:5" ht="16.149999999999999" customHeight="1">
      <c r="A25" s="2"/>
      <c r="B25" s="2"/>
      <c r="C25" s="22"/>
      <c r="D25" s="22"/>
      <c r="E25" s="2"/>
    </row>
    <row r="26" spans="1:5" ht="18" customHeight="1">
      <c r="A26" s="2"/>
      <c r="B26" s="2"/>
      <c r="C26" s="106" t="s">
        <v>18</v>
      </c>
      <c r="D26" s="107"/>
      <c r="E26" s="2"/>
    </row>
    <row r="27" spans="1:5" ht="13.5" customHeight="1">
      <c r="A27" s="2"/>
      <c r="B27" s="2"/>
      <c r="C27" s="104" t="s">
        <v>19</v>
      </c>
      <c r="D27" s="105"/>
      <c r="E27" s="2"/>
    </row>
    <row r="28" spans="1:5" ht="15.75" customHeight="1">
      <c r="A28" s="2"/>
      <c r="B28" s="8"/>
      <c r="C28" s="23" t="s">
        <v>20</v>
      </c>
      <c r="D28" s="24" t="s">
        <v>4</v>
      </c>
      <c r="E28" s="9"/>
    </row>
    <row r="29" spans="1:5" ht="12.75" customHeight="1">
      <c r="A29" s="2"/>
      <c r="B29" s="8"/>
      <c r="C29" s="12" t="s">
        <v>21</v>
      </c>
      <c r="D29" s="13">
        <v>100000</v>
      </c>
      <c r="E29" s="9"/>
    </row>
    <row r="30" spans="1:5" ht="12.75" customHeight="1">
      <c r="A30" s="2"/>
      <c r="B30" s="8"/>
      <c r="C30" s="14" t="s">
        <v>22</v>
      </c>
      <c r="D30" s="15">
        <v>100000</v>
      </c>
      <c r="E30" s="9"/>
    </row>
    <row r="31" spans="1:5" ht="12.75" customHeight="1">
      <c r="A31" s="2"/>
      <c r="B31" s="8"/>
      <c r="C31" s="14" t="s">
        <v>23</v>
      </c>
      <c r="D31" s="15">
        <v>100000</v>
      </c>
      <c r="E31" s="9"/>
    </row>
    <row r="32" spans="1:5" ht="12.75" customHeight="1">
      <c r="A32" s="2"/>
      <c r="B32" s="8"/>
      <c r="C32" s="14" t="s">
        <v>24</v>
      </c>
      <c r="D32" s="15">
        <v>100000</v>
      </c>
      <c r="E32" s="9"/>
    </row>
    <row r="33" spans="1:5" ht="13.5" customHeight="1">
      <c r="A33" s="2"/>
      <c r="B33" s="8"/>
      <c r="C33" s="18" t="s">
        <v>25</v>
      </c>
      <c r="D33" s="19">
        <v>100000</v>
      </c>
      <c r="E33" s="9"/>
    </row>
    <row r="34" spans="1:5" ht="15.75" customHeight="1">
      <c r="A34" s="2"/>
      <c r="B34" s="8"/>
      <c r="C34" s="20" t="s">
        <v>26</v>
      </c>
      <c r="D34" s="25">
        <v>500000</v>
      </c>
      <c r="E34" s="9"/>
    </row>
    <row r="35" spans="1:5" ht="15" customHeight="1">
      <c r="A35" s="2"/>
      <c r="B35" s="2"/>
      <c r="C35" s="26"/>
      <c r="D35" s="27"/>
      <c r="E35" s="2"/>
    </row>
    <row r="36" spans="1:5" ht="12.75" customHeight="1">
      <c r="A36" s="2"/>
      <c r="B36" s="8"/>
      <c r="C36" s="28" t="s">
        <v>27</v>
      </c>
      <c r="D36" s="15"/>
      <c r="E36" s="9"/>
    </row>
    <row r="37" spans="1:5" ht="13.5" customHeight="1">
      <c r="A37" s="2"/>
      <c r="B37" s="2"/>
      <c r="C37" s="114" t="s">
        <v>28</v>
      </c>
      <c r="D37" s="115"/>
      <c r="E37" s="2"/>
    </row>
    <row r="38" spans="1:5" ht="15.75" customHeight="1">
      <c r="A38" s="2"/>
      <c r="B38" s="8"/>
      <c r="C38" s="29" t="s">
        <v>29</v>
      </c>
      <c r="D38" s="24" t="s">
        <v>4</v>
      </c>
      <c r="E38" s="9"/>
    </row>
    <row r="39" spans="1:5" ht="12.75" customHeight="1">
      <c r="A39" s="2"/>
      <c r="B39" s="8"/>
      <c r="C39" s="30" t="s">
        <v>30</v>
      </c>
      <c r="D39" s="13">
        <v>150000</v>
      </c>
      <c r="E39" s="9"/>
    </row>
    <row r="40" spans="1:5" ht="12.75" customHeight="1">
      <c r="A40" s="2"/>
      <c r="B40" s="8"/>
      <c r="C40" s="31" t="s">
        <v>31</v>
      </c>
      <c r="D40" s="15">
        <v>0</v>
      </c>
      <c r="E40" s="9"/>
    </row>
    <row r="41" spans="1:5" ht="12.75" customHeight="1">
      <c r="A41" s="2"/>
      <c r="B41" s="8"/>
      <c r="C41" s="31" t="s">
        <v>32</v>
      </c>
      <c r="D41" s="15">
        <v>36.74</v>
      </c>
      <c r="E41" s="9"/>
    </row>
    <row r="42" spans="1:5" ht="25.5" customHeight="1">
      <c r="A42" s="2"/>
      <c r="B42" s="8"/>
      <c r="C42" s="31" t="s">
        <v>33</v>
      </c>
      <c r="D42" s="15">
        <v>0</v>
      </c>
      <c r="E42" s="9"/>
    </row>
    <row r="43" spans="1:5" ht="12.75" customHeight="1">
      <c r="A43" s="2"/>
      <c r="B43" s="8"/>
      <c r="C43" s="31" t="s">
        <v>34</v>
      </c>
      <c r="D43" s="15">
        <v>0</v>
      </c>
      <c r="E43" s="9"/>
    </row>
    <row r="44" spans="1:5" ht="12.75" customHeight="1">
      <c r="A44" s="2"/>
      <c r="B44" s="8"/>
      <c r="C44" s="31" t="s">
        <v>35</v>
      </c>
      <c r="D44" s="15">
        <v>0</v>
      </c>
      <c r="E44" s="9"/>
    </row>
    <row r="45" spans="1:5" ht="12.75" customHeight="1">
      <c r="A45" s="2"/>
      <c r="B45" s="8"/>
      <c r="C45" s="31" t="s">
        <v>36</v>
      </c>
      <c r="D45" s="15">
        <v>0</v>
      </c>
      <c r="E45" s="9"/>
    </row>
    <row r="46" spans="1:5" ht="12.75" customHeight="1">
      <c r="A46" s="2"/>
      <c r="B46" s="8"/>
      <c r="C46" s="112" t="s">
        <v>37</v>
      </c>
      <c r="D46" s="113"/>
      <c r="E46" s="9"/>
    </row>
    <row r="47" spans="1:5" ht="12.75" customHeight="1">
      <c r="A47" s="2"/>
      <c r="B47" s="8"/>
      <c r="C47" s="32"/>
      <c r="D47" s="15"/>
      <c r="E47" s="9"/>
    </row>
    <row r="48" spans="1:5" ht="13.5" customHeight="1">
      <c r="A48" s="2"/>
      <c r="B48" s="8"/>
      <c r="C48" s="33"/>
      <c r="D48" s="19"/>
      <c r="E48" s="9"/>
    </row>
    <row r="49" spans="1:5" ht="15.75" customHeight="1">
      <c r="A49" s="2"/>
      <c r="B49" s="8"/>
      <c r="C49" s="34" t="s">
        <v>38</v>
      </c>
      <c r="D49" s="21">
        <f>D39+D41</f>
        <v>150036.74</v>
      </c>
      <c r="E49" s="9"/>
    </row>
  </sheetData>
  <mergeCells count="7">
    <mergeCell ref="C46:D46"/>
    <mergeCell ref="C37:D37"/>
    <mergeCell ref="C27:D27"/>
    <mergeCell ref="C26:D26"/>
    <mergeCell ref="C20:D20"/>
    <mergeCell ref="C8:D8"/>
    <mergeCell ref="C6:D6"/>
  </mergeCells>
  <pageMargins left="0.75" right="0.75" top="1" bottom="1" header="0.5" footer="0.5"/>
  <pageSetup orientation="portrait"/>
  <headerFooter>
    <oddFooter>&amp;L&amp;"Helvetica,Regular"&amp;12&amp;K000000	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V29"/>
  <sheetViews>
    <sheetView showGridLines="0" tabSelected="1" workbookViewId="0">
      <selection activeCell="D29" sqref="D29"/>
    </sheetView>
  </sheetViews>
  <sheetFormatPr baseColWidth="10" defaultColWidth="8.69921875" defaultRowHeight="15" customHeight="1"/>
  <cols>
    <col min="1" max="1" width="24.5" style="35" customWidth="1"/>
    <col min="2" max="2" width="9.19921875" style="35" customWidth="1"/>
    <col min="3" max="3" width="9" style="35" customWidth="1"/>
    <col min="4" max="4" width="10.3984375" style="35" customWidth="1"/>
    <col min="5" max="7" width="8.69921875" style="35" customWidth="1"/>
    <col min="8" max="8" width="26" style="35" customWidth="1"/>
    <col min="9" max="256" width="8.69921875" style="35" customWidth="1"/>
  </cols>
  <sheetData>
    <row r="1" spans="1:9" ht="32.1" customHeight="1">
      <c r="A1" s="36" t="s">
        <v>39</v>
      </c>
      <c r="B1" s="37" t="s">
        <v>40</v>
      </c>
      <c r="C1" s="37" t="s">
        <v>41</v>
      </c>
      <c r="D1" s="37" t="s">
        <v>42</v>
      </c>
      <c r="E1" s="38"/>
      <c r="F1" s="39"/>
      <c r="G1" s="40"/>
      <c r="H1" s="40"/>
      <c r="I1" s="40"/>
    </row>
    <row r="2" spans="1:9" ht="15" customHeight="1">
      <c r="A2" s="41" t="s">
        <v>43</v>
      </c>
      <c r="B2" s="42"/>
      <c r="C2" s="42"/>
      <c r="D2" s="43" t="s">
        <v>44</v>
      </c>
      <c r="E2" s="44"/>
      <c r="F2" s="44"/>
      <c r="G2" s="45"/>
      <c r="H2" s="40"/>
      <c r="I2" s="40"/>
    </row>
    <row r="3" spans="1:9" ht="15" customHeight="1">
      <c r="A3" s="46" t="s">
        <v>45</v>
      </c>
      <c r="B3" s="47">
        <v>372000</v>
      </c>
      <c r="C3" s="47">
        <v>496000</v>
      </c>
      <c r="D3" s="47">
        <v>744000</v>
      </c>
      <c r="E3" s="44"/>
      <c r="F3" s="44"/>
      <c r="G3" s="45"/>
      <c r="H3" s="40"/>
      <c r="I3" s="40"/>
    </row>
    <row r="4" spans="1:9" ht="15" customHeight="1">
      <c r="A4" s="41" t="s">
        <v>46</v>
      </c>
      <c r="B4" s="42"/>
      <c r="C4" s="42"/>
      <c r="D4" s="43" t="s">
        <v>44</v>
      </c>
      <c r="E4" s="44"/>
      <c r="F4" s="44"/>
      <c r="G4" s="45"/>
      <c r="H4" s="39"/>
      <c r="I4" s="39"/>
    </row>
    <row r="5" spans="1:9" ht="15" customHeight="1">
      <c r="A5" s="48" t="s">
        <v>47</v>
      </c>
      <c r="B5" s="48">
        <v>6273.92</v>
      </c>
      <c r="C5" s="47">
        <v>0</v>
      </c>
      <c r="D5" s="47">
        <v>0</v>
      </c>
      <c r="E5" s="44"/>
      <c r="F5" s="44"/>
      <c r="G5" s="49"/>
      <c r="H5" s="50"/>
      <c r="I5" s="50"/>
    </row>
    <row r="6" spans="1:9" ht="15" customHeight="1">
      <c r="A6" s="48" t="s">
        <v>48</v>
      </c>
      <c r="B6" s="47">
        <v>0</v>
      </c>
      <c r="C6" s="47">
        <v>0</v>
      </c>
      <c r="D6" s="47">
        <v>0</v>
      </c>
      <c r="E6" s="44"/>
      <c r="F6" s="44"/>
      <c r="G6" s="49"/>
      <c r="H6" s="50"/>
      <c r="I6" s="50"/>
    </row>
    <row r="7" spans="1:9" ht="15" customHeight="1">
      <c r="A7" s="48" t="s">
        <v>49</v>
      </c>
      <c r="B7" s="47">
        <v>0</v>
      </c>
      <c r="C7" s="47">
        <v>0</v>
      </c>
      <c r="D7" s="47">
        <v>0</v>
      </c>
      <c r="E7" s="44"/>
      <c r="F7" s="44"/>
      <c r="G7" s="49"/>
      <c r="H7" s="50"/>
      <c r="I7" s="50"/>
    </row>
    <row r="8" spans="1:9" ht="15" customHeight="1">
      <c r="A8" s="48" t="s">
        <v>14</v>
      </c>
      <c r="B8" s="47">
        <v>0</v>
      </c>
      <c r="C8" s="47">
        <v>0</v>
      </c>
      <c r="D8" s="47">
        <v>0</v>
      </c>
      <c r="E8" s="44"/>
      <c r="F8" s="44"/>
      <c r="G8" s="49"/>
      <c r="H8" s="50"/>
      <c r="I8" s="50"/>
    </row>
    <row r="9" spans="1:9" ht="15" customHeight="1">
      <c r="A9" s="48" t="s">
        <v>50</v>
      </c>
      <c r="B9" s="47">
        <v>10797.93</v>
      </c>
      <c r="C9" s="47">
        <v>10797.93</v>
      </c>
      <c r="D9" s="47">
        <v>10797.93</v>
      </c>
      <c r="E9" s="44"/>
      <c r="F9" s="44"/>
      <c r="G9" s="49"/>
      <c r="H9" s="50"/>
      <c r="I9" s="50"/>
    </row>
    <row r="10" spans="1:9" ht="15" customHeight="1">
      <c r="A10" s="48" t="s">
        <v>51</v>
      </c>
      <c r="B10" s="47">
        <v>251687.8</v>
      </c>
      <c r="C10" s="47">
        <v>309769.59999999998</v>
      </c>
      <c r="D10" s="47">
        <v>387212</v>
      </c>
      <c r="E10" s="44"/>
      <c r="F10" s="44"/>
      <c r="G10" s="49"/>
      <c r="H10" s="50"/>
      <c r="I10" s="50"/>
    </row>
    <row r="11" spans="1:9" ht="15" customHeight="1">
      <c r="A11" s="48" t="s">
        <v>52</v>
      </c>
      <c r="B11" s="47">
        <v>3050</v>
      </c>
      <c r="C11" s="47">
        <v>2995</v>
      </c>
      <c r="D11" s="47">
        <v>2984</v>
      </c>
      <c r="E11" s="44"/>
      <c r="F11" s="44"/>
      <c r="G11" s="49"/>
      <c r="H11" s="50"/>
      <c r="I11" s="50"/>
    </row>
    <row r="12" spans="1:9" ht="15" customHeight="1">
      <c r="A12" s="48" t="s">
        <v>53</v>
      </c>
      <c r="B12" s="47">
        <v>10165</v>
      </c>
      <c r="C12" s="47">
        <v>9345</v>
      </c>
      <c r="D12" s="47">
        <v>8134</v>
      </c>
      <c r="E12" s="44"/>
      <c r="F12" s="44"/>
      <c r="G12" s="49"/>
      <c r="H12" s="50"/>
      <c r="I12" s="50"/>
    </row>
    <row r="13" spans="1:9" ht="15" customHeight="1">
      <c r="A13" s="48" t="s">
        <v>54</v>
      </c>
      <c r="B13" s="47">
        <v>0</v>
      </c>
      <c r="C13" s="47">
        <v>0</v>
      </c>
      <c r="D13" s="47">
        <v>876.45</v>
      </c>
      <c r="E13" s="44"/>
      <c r="F13" s="44"/>
      <c r="G13" s="49"/>
      <c r="H13" s="50"/>
      <c r="I13" s="50"/>
    </row>
    <row r="14" spans="1:9" ht="15" customHeight="1">
      <c r="A14" s="48" t="s">
        <v>55</v>
      </c>
      <c r="B14" s="47">
        <v>0</v>
      </c>
      <c r="C14" s="47">
        <v>0</v>
      </c>
      <c r="D14" s="47">
        <v>0</v>
      </c>
      <c r="E14" s="44"/>
      <c r="F14" s="44"/>
      <c r="G14" s="49"/>
      <c r="H14" s="50"/>
      <c r="I14" s="50"/>
    </row>
    <row r="15" spans="1:9" ht="15" customHeight="1">
      <c r="A15" s="48" t="s">
        <v>56</v>
      </c>
      <c r="B15" s="47">
        <v>7142.89</v>
      </c>
      <c r="C15" s="47">
        <v>7324.67</v>
      </c>
      <c r="D15" s="47">
        <v>7202.94</v>
      </c>
      <c r="E15" s="44"/>
      <c r="F15" s="44"/>
      <c r="G15" s="49"/>
      <c r="H15" s="50"/>
      <c r="I15" s="50"/>
    </row>
    <row r="16" spans="1:9" ht="15" customHeight="1">
      <c r="A16" s="48" t="s">
        <v>57</v>
      </c>
      <c r="B16" s="47">
        <v>240.27</v>
      </c>
      <c r="C16" s="47">
        <v>250.95</v>
      </c>
      <c r="D16" s="47">
        <v>242.52</v>
      </c>
      <c r="E16" s="44"/>
      <c r="F16" s="44"/>
      <c r="G16" s="49"/>
      <c r="H16" s="50"/>
      <c r="I16" s="50"/>
    </row>
    <row r="17" spans="1:9" ht="15" customHeight="1">
      <c r="A17" s="48" t="s">
        <v>58</v>
      </c>
      <c r="B17" s="47">
        <v>4954.6000000000004</v>
      </c>
      <c r="C17" s="47">
        <v>5004.8</v>
      </c>
      <c r="D17" s="47">
        <v>5129.2</v>
      </c>
      <c r="E17" s="44"/>
      <c r="F17" s="44"/>
      <c r="G17" s="49"/>
      <c r="H17" s="50"/>
      <c r="I17" s="50"/>
    </row>
    <row r="18" spans="1:9" ht="15" customHeight="1">
      <c r="A18" s="48" t="s">
        <v>59</v>
      </c>
      <c r="B18" s="47">
        <v>0</v>
      </c>
      <c r="C18" s="47">
        <v>0</v>
      </c>
      <c r="D18" s="47">
        <v>0</v>
      </c>
      <c r="E18" s="44"/>
      <c r="F18" s="44"/>
      <c r="G18" s="49"/>
      <c r="H18" s="50"/>
      <c r="I18" s="50"/>
    </row>
    <row r="19" spans="1:9" ht="15" customHeight="1">
      <c r="A19" s="48" t="s">
        <v>60</v>
      </c>
      <c r="B19" s="47">
        <v>0</v>
      </c>
      <c r="C19" s="47">
        <v>0</v>
      </c>
      <c r="D19" s="47">
        <v>0</v>
      </c>
      <c r="E19" s="44"/>
      <c r="F19" s="44"/>
      <c r="G19" s="49"/>
      <c r="H19" s="50"/>
      <c r="I19" s="50"/>
    </row>
    <row r="20" spans="1:9" ht="15" customHeight="1">
      <c r="A20" s="48" t="s">
        <v>61</v>
      </c>
      <c r="B20" s="47">
        <v>0</v>
      </c>
      <c r="C20" s="47">
        <v>0</v>
      </c>
      <c r="D20" s="47">
        <v>0</v>
      </c>
      <c r="E20" s="44"/>
      <c r="F20" s="44"/>
      <c r="G20" s="49"/>
      <c r="H20" s="50"/>
      <c r="I20" s="51"/>
    </row>
    <row r="21" spans="1:9" ht="15.75" customHeight="1">
      <c r="A21" s="52" t="s">
        <v>62</v>
      </c>
      <c r="B21" s="53">
        <f>B3-B5-B9-B10-B11-B12-B15-B16-B17</f>
        <v>77687.590000000026</v>
      </c>
      <c r="C21" s="53">
        <f>C3-C9-C10-C11-C12-C15-C16-C17</f>
        <v>150512.05000000002</v>
      </c>
      <c r="D21" s="53">
        <f>D3-D9-D10-D11-D12-D15-D16-D17-D13</f>
        <v>321420.9599999999</v>
      </c>
      <c r="E21" s="54" t="s">
        <v>63</v>
      </c>
      <c r="F21" s="44"/>
      <c r="G21" s="45"/>
      <c r="H21" s="55"/>
      <c r="I21" s="55"/>
    </row>
    <row r="22" spans="1:9" ht="15" customHeight="1">
      <c r="A22" s="56" t="s">
        <v>64</v>
      </c>
      <c r="B22" s="57"/>
      <c r="C22" s="57"/>
      <c r="D22" s="58" t="s">
        <v>44</v>
      </c>
      <c r="E22" s="44"/>
      <c r="F22" s="44"/>
      <c r="G22" s="45"/>
      <c r="H22" s="40"/>
      <c r="I22" s="40"/>
    </row>
    <row r="23" spans="1:9" ht="15" customHeight="1">
      <c r="A23" s="54" t="s">
        <v>65</v>
      </c>
      <c r="B23" s="47">
        <v>0</v>
      </c>
      <c r="C23" s="47">
        <v>0</v>
      </c>
      <c r="D23" s="47">
        <v>0</v>
      </c>
      <c r="E23" s="59"/>
      <c r="F23" s="60"/>
      <c r="G23" s="40"/>
      <c r="H23" s="40"/>
      <c r="I23" s="40"/>
    </row>
    <row r="24" spans="1:9" ht="15" customHeight="1">
      <c r="A24" s="56" t="s">
        <v>66</v>
      </c>
      <c r="B24" s="57"/>
      <c r="C24" s="57"/>
      <c r="D24" s="58" t="s">
        <v>44</v>
      </c>
      <c r="E24" s="44"/>
      <c r="F24" s="44"/>
      <c r="G24" s="45"/>
      <c r="H24" s="40"/>
      <c r="I24" s="40"/>
    </row>
    <row r="25" spans="1:9" ht="15" customHeight="1">
      <c r="A25" s="46" t="s">
        <v>67</v>
      </c>
      <c r="B25" s="47">
        <v>8990.34</v>
      </c>
      <c r="C25" s="47">
        <v>8594.06</v>
      </c>
      <c r="D25" s="47">
        <v>8172.85</v>
      </c>
      <c r="E25" s="54" t="s">
        <v>44</v>
      </c>
      <c r="F25" s="44"/>
      <c r="G25" s="45"/>
      <c r="H25" s="40"/>
      <c r="I25" s="40"/>
    </row>
    <row r="26" spans="1:9" ht="15.75" customHeight="1">
      <c r="A26" s="52" t="s">
        <v>68</v>
      </c>
      <c r="B26" s="53">
        <f>-B25</f>
        <v>-8990.34</v>
      </c>
      <c r="C26" s="53">
        <f>-C25</f>
        <v>-8594.06</v>
      </c>
      <c r="D26" s="53">
        <f>-D25</f>
        <v>-8172.85</v>
      </c>
      <c r="E26" s="54" t="s">
        <v>69</v>
      </c>
      <c r="F26" s="44"/>
      <c r="G26" s="45"/>
      <c r="H26" s="40"/>
      <c r="I26" s="40"/>
    </row>
    <row r="27" spans="1:9" ht="15.75" customHeight="1">
      <c r="A27" s="61" t="s">
        <v>70</v>
      </c>
      <c r="B27" s="62">
        <f>B21+B26</f>
        <v>68697.250000000029</v>
      </c>
      <c r="C27" s="62">
        <f>C21+C26</f>
        <v>141917.99000000002</v>
      </c>
      <c r="D27" s="62">
        <f>D21+D26</f>
        <v>313248.10999999993</v>
      </c>
      <c r="E27" s="54" t="s">
        <v>71</v>
      </c>
      <c r="F27" s="44"/>
      <c r="G27" s="45"/>
      <c r="H27" s="40"/>
      <c r="I27" s="40"/>
    </row>
    <row r="28" spans="1:9" ht="15" customHeight="1">
      <c r="A28" s="46" t="s">
        <v>72</v>
      </c>
      <c r="B28" s="63">
        <f>B27*0.2</f>
        <v>13739.450000000006</v>
      </c>
      <c r="C28" s="63">
        <f>C27*0.2</f>
        <v>28383.598000000005</v>
      </c>
      <c r="D28" s="47">
        <f>D27*0.2</f>
        <v>62649.621999999988</v>
      </c>
      <c r="E28" s="44"/>
      <c r="F28" s="44"/>
      <c r="G28" s="45"/>
      <c r="H28" s="40"/>
      <c r="I28" s="40"/>
    </row>
    <row r="29" spans="1:9" ht="15.75" customHeight="1">
      <c r="A29" s="61" t="s">
        <v>73</v>
      </c>
      <c r="B29" s="62">
        <f>B27-B28</f>
        <v>54957.800000000025</v>
      </c>
      <c r="C29" s="62">
        <f>C27-C28</f>
        <v>113534.39200000002</v>
      </c>
      <c r="D29" s="62">
        <f>D27-D28</f>
        <v>250598.48799999995</v>
      </c>
      <c r="E29" s="44"/>
      <c r="F29" s="44"/>
      <c r="G29" s="45"/>
      <c r="H29" s="40"/>
      <c r="I29" s="40"/>
    </row>
  </sheetData>
  <pageMargins left="0.75" right="0.75" top="1" bottom="1" header="0.5" footer="0.5"/>
  <pageSetup orientation="portrait"/>
  <headerFooter>
    <oddFooter>&amp;L&amp;"Helvetica,Regular"&amp;12&amp;K000000	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V26"/>
  <sheetViews>
    <sheetView showGridLines="0" zoomScale="80" zoomScaleNormal="80" workbookViewId="0">
      <selection activeCell="G27" sqref="G27"/>
    </sheetView>
  </sheetViews>
  <sheetFormatPr baseColWidth="10" defaultColWidth="8.69921875" defaultRowHeight="15" customHeight="1"/>
  <cols>
    <col min="1" max="1" width="26.3984375" style="64" customWidth="1"/>
    <col min="2" max="2" width="10" style="64" customWidth="1"/>
    <col min="3" max="4" width="9.59765625" style="64" customWidth="1"/>
    <col min="5" max="5" width="11.59765625" style="64" customWidth="1"/>
    <col min="6" max="6" width="31" style="64" customWidth="1"/>
    <col min="7" max="10" width="9.59765625" style="64" customWidth="1"/>
    <col min="11" max="256" width="8.69921875" style="64" customWidth="1"/>
  </cols>
  <sheetData>
    <row r="1" spans="1:10" ht="46.35" customHeight="1">
      <c r="A1" s="65" t="s">
        <v>74</v>
      </c>
      <c r="B1" s="66"/>
      <c r="C1" s="67" t="s">
        <v>75</v>
      </c>
      <c r="D1" s="68" t="s">
        <v>76</v>
      </c>
      <c r="E1" s="69" t="s">
        <v>77</v>
      </c>
      <c r="F1" s="70"/>
      <c r="G1" s="67" t="s">
        <v>78</v>
      </c>
      <c r="H1" s="67" t="s">
        <v>75</v>
      </c>
      <c r="I1" s="71" t="s">
        <v>79</v>
      </c>
      <c r="J1" s="72" t="s">
        <v>80</v>
      </c>
    </row>
    <row r="2" spans="1:10" ht="28.5" customHeight="1">
      <c r="A2" s="116" t="s">
        <v>81</v>
      </c>
      <c r="B2" s="117"/>
      <c r="C2" s="117"/>
      <c r="D2" s="117"/>
      <c r="E2" s="118"/>
      <c r="F2" s="116" t="s">
        <v>82</v>
      </c>
      <c r="G2" s="117"/>
      <c r="H2" s="117"/>
      <c r="I2" s="117"/>
      <c r="J2" s="118"/>
    </row>
    <row r="3" spans="1:10" ht="20.25" customHeight="1" thickBot="1">
      <c r="A3" s="128" t="s">
        <v>83</v>
      </c>
      <c r="B3" s="74" t="s">
        <v>44</v>
      </c>
      <c r="C3" s="74" t="s">
        <v>44</v>
      </c>
      <c r="D3" s="75" t="s">
        <v>44</v>
      </c>
      <c r="E3" s="73" t="s">
        <v>44</v>
      </c>
      <c r="F3" s="128" t="s">
        <v>84</v>
      </c>
      <c r="G3" s="74" t="s">
        <v>44</v>
      </c>
      <c r="H3" s="74" t="s">
        <v>44</v>
      </c>
      <c r="I3" s="75" t="s">
        <v>44</v>
      </c>
      <c r="J3" s="76" t="s">
        <v>44</v>
      </c>
    </row>
    <row r="4" spans="1:10" ht="15" customHeight="1" thickBot="1">
      <c r="A4" s="127" t="s">
        <v>85</v>
      </c>
      <c r="B4" s="124" t="s">
        <v>44</v>
      </c>
      <c r="C4" s="124" t="s">
        <v>44</v>
      </c>
      <c r="D4" s="125" t="s">
        <v>44</v>
      </c>
      <c r="E4" s="123" t="s">
        <v>44</v>
      </c>
      <c r="F4" s="91" t="s">
        <v>86</v>
      </c>
      <c r="G4" s="77">
        <v>500000</v>
      </c>
      <c r="H4" s="77">
        <v>500000</v>
      </c>
      <c r="I4" s="77">
        <v>500000</v>
      </c>
      <c r="J4" s="77">
        <v>500000</v>
      </c>
    </row>
    <row r="5" spans="1:10" ht="15" customHeight="1" thickBot="1">
      <c r="A5" s="78" t="s">
        <v>87</v>
      </c>
      <c r="B5" s="77">
        <v>0</v>
      </c>
      <c r="C5" s="77">
        <v>0</v>
      </c>
      <c r="D5" s="79">
        <v>0</v>
      </c>
      <c r="E5" s="80">
        <v>0</v>
      </c>
      <c r="F5" s="91" t="s">
        <v>88</v>
      </c>
      <c r="G5" s="82">
        <v>0</v>
      </c>
      <c r="H5" s="82">
        <v>54957.8</v>
      </c>
      <c r="I5" s="83">
        <v>97047.05</v>
      </c>
      <c r="J5" s="84">
        <v>216538.15</v>
      </c>
    </row>
    <row r="6" spans="1:10" ht="15" customHeight="1" thickBot="1">
      <c r="A6" s="85"/>
      <c r="B6" s="86"/>
      <c r="C6" s="86"/>
      <c r="D6" s="87"/>
      <c r="E6" s="85"/>
      <c r="F6" s="91" t="s">
        <v>89</v>
      </c>
      <c r="G6" s="82">
        <v>0</v>
      </c>
      <c r="H6" s="82">
        <v>0</v>
      </c>
      <c r="I6" s="82">
        <v>16487.34</v>
      </c>
      <c r="J6" s="88">
        <v>34060.339999999997</v>
      </c>
    </row>
    <row r="7" spans="1:10" ht="15" customHeight="1" thickBot="1">
      <c r="A7" s="126" t="s">
        <v>90</v>
      </c>
      <c r="B7" s="124" t="s">
        <v>44</v>
      </c>
      <c r="C7" s="124" t="s">
        <v>44</v>
      </c>
      <c r="D7" s="125" t="s">
        <v>44</v>
      </c>
      <c r="E7" s="123" t="s">
        <v>44</v>
      </c>
      <c r="F7" s="86"/>
      <c r="G7" s="86"/>
      <c r="H7" s="86"/>
      <c r="I7" s="89"/>
      <c r="J7" s="90"/>
    </row>
    <row r="8" spans="1:10" ht="15" customHeight="1" thickBot="1">
      <c r="A8" s="91" t="s">
        <v>5</v>
      </c>
      <c r="B8" s="77">
        <v>540250</v>
      </c>
      <c r="C8" s="77">
        <v>540250</v>
      </c>
      <c r="D8" s="77">
        <v>540250</v>
      </c>
      <c r="E8" s="77">
        <v>540250</v>
      </c>
      <c r="F8" s="128" t="s">
        <v>91</v>
      </c>
      <c r="G8" s="92" t="s">
        <v>44</v>
      </c>
      <c r="H8" s="92" t="s">
        <v>44</v>
      </c>
      <c r="I8" s="93" t="s">
        <v>44</v>
      </c>
      <c r="J8" s="94" t="s">
        <v>44</v>
      </c>
    </row>
    <row r="9" spans="1:10" ht="15" customHeight="1" thickBot="1">
      <c r="A9" s="91" t="s">
        <v>6</v>
      </c>
      <c r="B9" s="82">
        <v>16441</v>
      </c>
      <c r="C9" s="82">
        <v>16441</v>
      </c>
      <c r="D9" s="82">
        <v>16441</v>
      </c>
      <c r="E9" s="82">
        <v>16441</v>
      </c>
      <c r="F9" s="91" t="s">
        <v>92</v>
      </c>
      <c r="G9" s="77">
        <v>150000</v>
      </c>
      <c r="H9" s="77">
        <v>143693.70000000001</v>
      </c>
      <c r="I9" s="129">
        <v>136991.12</v>
      </c>
      <c r="J9" s="130">
        <v>129867.33</v>
      </c>
    </row>
    <row r="10" spans="1:10" ht="15" customHeight="1" thickBot="1">
      <c r="A10" s="91" t="s">
        <v>8</v>
      </c>
      <c r="B10" s="82">
        <v>6204.32</v>
      </c>
      <c r="C10" s="82">
        <v>6204.32</v>
      </c>
      <c r="D10" s="82">
        <v>6204.32</v>
      </c>
      <c r="E10" s="82">
        <v>6204.32</v>
      </c>
      <c r="F10" s="82"/>
      <c r="G10" s="82"/>
      <c r="H10" s="82"/>
      <c r="I10" s="95"/>
      <c r="J10" s="2"/>
    </row>
    <row r="11" spans="1:10" ht="15" customHeight="1">
      <c r="A11" s="91" t="s">
        <v>9</v>
      </c>
      <c r="B11" s="82">
        <v>8142.53</v>
      </c>
      <c r="C11" s="82">
        <v>8142.53</v>
      </c>
      <c r="D11" s="82">
        <v>8142.53</v>
      </c>
      <c r="E11" s="82">
        <v>8142.53</v>
      </c>
      <c r="F11" s="82"/>
      <c r="G11" s="82"/>
      <c r="H11" s="82"/>
      <c r="I11" s="95"/>
      <c r="J11" s="2"/>
    </row>
    <row r="12" spans="1:10" ht="15" customHeight="1">
      <c r="A12" s="91" t="s">
        <v>10</v>
      </c>
      <c r="B12" s="82">
        <v>1831</v>
      </c>
      <c r="C12" s="82">
        <v>1831</v>
      </c>
      <c r="D12" s="82">
        <v>1831</v>
      </c>
      <c r="E12" s="82">
        <v>1831</v>
      </c>
      <c r="F12" s="82"/>
      <c r="G12" s="82"/>
      <c r="H12" s="82"/>
      <c r="I12" s="95"/>
      <c r="J12" s="2"/>
    </row>
    <row r="13" spans="1:10" ht="15" customHeight="1">
      <c r="A13" s="91" t="s">
        <v>11</v>
      </c>
      <c r="B13" s="82">
        <v>0</v>
      </c>
      <c r="C13" s="82">
        <v>0</v>
      </c>
      <c r="D13" s="96">
        <v>0</v>
      </c>
      <c r="E13" s="97">
        <v>0</v>
      </c>
      <c r="F13" s="82"/>
      <c r="G13" s="82"/>
      <c r="H13" s="82"/>
      <c r="I13" s="95"/>
      <c r="J13" s="2"/>
    </row>
    <row r="14" spans="1:10" ht="15" customHeight="1">
      <c r="A14" s="98" t="s">
        <v>93</v>
      </c>
      <c r="B14" s="86">
        <v>0</v>
      </c>
      <c r="C14" s="86">
        <v>-10797.93</v>
      </c>
      <c r="D14" s="86">
        <v>-21595.86</v>
      </c>
      <c r="E14" s="86">
        <v>-32393.79</v>
      </c>
      <c r="F14" s="86"/>
      <c r="G14" s="86"/>
      <c r="H14" s="86"/>
      <c r="I14" s="89"/>
      <c r="J14" s="90"/>
    </row>
    <row r="15" spans="1:10" ht="24" customHeight="1" thickBot="1">
      <c r="A15" s="128" t="s">
        <v>94</v>
      </c>
      <c r="B15" s="92" t="s">
        <v>44</v>
      </c>
      <c r="C15" s="92" t="s">
        <v>44</v>
      </c>
      <c r="D15" s="93" t="s">
        <v>44</v>
      </c>
      <c r="E15" s="99" t="s">
        <v>44</v>
      </c>
      <c r="F15" s="128" t="s">
        <v>95</v>
      </c>
      <c r="G15" s="92" t="s">
        <v>44</v>
      </c>
      <c r="H15" s="92" t="s">
        <v>44</v>
      </c>
      <c r="I15" s="93" t="s">
        <v>44</v>
      </c>
      <c r="J15" s="94" t="s">
        <v>44</v>
      </c>
    </row>
    <row r="16" spans="1:10" ht="15" customHeight="1" thickBot="1">
      <c r="A16" s="127" t="s">
        <v>13</v>
      </c>
      <c r="B16" s="120" t="s">
        <v>44</v>
      </c>
      <c r="C16" s="121"/>
      <c r="D16" s="122" t="s">
        <v>44</v>
      </c>
      <c r="E16" s="119" t="s">
        <v>44</v>
      </c>
      <c r="F16" s="91" t="s">
        <v>96</v>
      </c>
      <c r="G16" s="77">
        <v>0</v>
      </c>
      <c r="H16" s="77">
        <v>36.74</v>
      </c>
      <c r="I16" s="77">
        <v>36.74</v>
      </c>
      <c r="J16" s="77">
        <v>36.74</v>
      </c>
    </row>
    <row r="17" spans="1:10" ht="15" customHeight="1" thickBot="1">
      <c r="A17" s="78" t="s">
        <v>13</v>
      </c>
      <c r="B17" s="77">
        <v>0</v>
      </c>
      <c r="C17" s="77">
        <v>0</v>
      </c>
      <c r="D17" s="79">
        <v>0</v>
      </c>
      <c r="E17" s="80">
        <v>0</v>
      </c>
      <c r="F17" s="91" t="s">
        <v>97</v>
      </c>
      <c r="G17" s="82">
        <v>0</v>
      </c>
      <c r="H17" s="82">
        <v>13739.450000000006</v>
      </c>
      <c r="I17" s="83">
        <v>28383.598000000005</v>
      </c>
      <c r="J17" s="84">
        <v>62649.621999999988</v>
      </c>
    </row>
    <row r="18" spans="1:10" ht="15" customHeight="1">
      <c r="A18" s="100" t="s">
        <v>14</v>
      </c>
      <c r="B18" s="86">
        <v>0</v>
      </c>
      <c r="C18" s="86">
        <v>0</v>
      </c>
      <c r="D18" s="87">
        <v>0</v>
      </c>
      <c r="E18" s="85">
        <v>0</v>
      </c>
      <c r="F18" s="81" t="s">
        <v>44</v>
      </c>
      <c r="G18" s="81" t="s">
        <v>44</v>
      </c>
      <c r="H18" s="82"/>
      <c r="I18" s="95"/>
      <c r="J18" s="2"/>
    </row>
    <row r="19" spans="1:10" ht="15" customHeight="1" thickBot="1">
      <c r="A19" s="126" t="s">
        <v>98</v>
      </c>
      <c r="B19" s="120" t="s">
        <v>44</v>
      </c>
      <c r="C19" s="120" t="s">
        <v>44</v>
      </c>
      <c r="D19" s="122" t="s">
        <v>44</v>
      </c>
      <c r="E19" s="119" t="s">
        <v>44</v>
      </c>
      <c r="F19" s="82"/>
      <c r="G19" s="82"/>
      <c r="H19" s="82"/>
      <c r="I19" s="95"/>
      <c r="J19" s="2"/>
    </row>
    <row r="20" spans="1:10" ht="15" customHeight="1">
      <c r="A20" s="78" t="s">
        <v>99</v>
      </c>
      <c r="B20" s="77">
        <v>0</v>
      </c>
      <c r="C20" s="77">
        <v>9853.33</v>
      </c>
      <c r="D20" s="79">
        <v>19706.669999999998</v>
      </c>
      <c r="E20" s="80">
        <v>29560</v>
      </c>
      <c r="F20" s="82"/>
      <c r="G20" s="82"/>
      <c r="H20" s="82"/>
      <c r="I20" s="95"/>
      <c r="J20" s="2"/>
    </row>
    <row r="21" spans="1:10" ht="20.25" customHeight="1">
      <c r="A21" s="97"/>
      <c r="B21" s="82"/>
      <c r="C21" s="82"/>
      <c r="D21" s="96"/>
      <c r="E21" s="97"/>
      <c r="F21" s="82"/>
      <c r="G21" s="82"/>
      <c r="H21" s="82"/>
      <c r="I21" s="95"/>
      <c r="J21" s="2"/>
    </row>
    <row r="22" spans="1:10" ht="15" customHeight="1">
      <c r="A22" s="85"/>
      <c r="B22" s="86"/>
      <c r="C22" s="86"/>
      <c r="D22" s="87"/>
      <c r="E22" s="85"/>
      <c r="F22" s="82"/>
      <c r="G22" s="82"/>
      <c r="H22" s="82"/>
      <c r="I22" s="95"/>
      <c r="J22" s="2"/>
    </row>
    <row r="23" spans="1:10" ht="15" customHeight="1" thickBot="1">
      <c r="A23" s="126" t="s">
        <v>100</v>
      </c>
      <c r="B23" s="126" t="s">
        <v>44</v>
      </c>
      <c r="C23" s="126" t="s">
        <v>44</v>
      </c>
      <c r="D23" s="126" t="s">
        <v>44</v>
      </c>
      <c r="E23" s="126" t="s">
        <v>44</v>
      </c>
      <c r="F23" s="82"/>
      <c r="G23" s="82"/>
      <c r="H23" s="82"/>
      <c r="I23" s="95"/>
      <c r="J23" s="2"/>
    </row>
    <row r="24" spans="1:10" ht="15" customHeight="1" thickBot="1">
      <c r="A24" s="91" t="s">
        <v>101</v>
      </c>
      <c r="B24" s="77">
        <v>77131.149999999994</v>
      </c>
      <c r="C24" s="77">
        <v>140503.44</v>
      </c>
      <c r="D24" s="79">
        <v>207966.19</v>
      </c>
      <c r="E24" s="80">
        <v>373117.12</v>
      </c>
      <c r="F24" s="82"/>
      <c r="G24" s="82"/>
      <c r="H24" s="82"/>
      <c r="I24" s="95"/>
      <c r="J24" s="2"/>
    </row>
    <row r="25" spans="1:10" ht="15" customHeight="1" thickBot="1">
      <c r="A25" s="91" t="s">
        <v>102</v>
      </c>
      <c r="B25" s="86">
        <v>0</v>
      </c>
      <c r="C25" s="101">
        <v>0</v>
      </c>
      <c r="D25" s="102">
        <v>0</v>
      </c>
      <c r="E25" s="103">
        <v>0</v>
      </c>
      <c r="F25" s="86"/>
      <c r="G25" s="86"/>
      <c r="H25" s="101"/>
      <c r="I25" s="89"/>
      <c r="J25" s="90"/>
    </row>
    <row r="26" spans="1:10" ht="18" customHeight="1">
      <c r="A26" s="131" t="s">
        <v>103</v>
      </c>
      <c r="B26" s="134">
        <f>B8+B9+B10+B11+B12+B24</f>
        <v>650000</v>
      </c>
      <c r="C26" s="135">
        <f>C8+C9+C10+C11+C12+C14+C20+C24</f>
        <v>712427.69</v>
      </c>
      <c r="D26" s="137">
        <f>D8+D9+D10+D11+D12+D14+D20+D24</f>
        <v>778945.85000000009</v>
      </c>
      <c r="E26" s="139">
        <f>E8+E9+E10+E11+E12+E14+E20+E24</f>
        <v>943152.17999999993</v>
      </c>
      <c r="F26" s="133" t="s">
        <v>104</v>
      </c>
      <c r="G26" s="135">
        <f>G4+G9</f>
        <v>650000</v>
      </c>
      <c r="H26" s="132">
        <v>712427.69</v>
      </c>
      <c r="I26" s="136">
        <f>I4+I5+I6+I9+I16+I17</f>
        <v>778945.848</v>
      </c>
      <c r="J26" s="138">
        <f>J4+J5+J6+J9+J16+J17</f>
        <v>943152.18199999991</v>
      </c>
    </row>
  </sheetData>
  <mergeCells count="2">
    <mergeCell ref="F2:J2"/>
    <mergeCell ref="A2:E2"/>
  </mergeCells>
  <pageMargins left="0.75" right="0.75" top="1" bottom="1" header="0.5" footer="0.5"/>
  <pageSetup orientation="portrait" r:id="rId1"/>
  <headerFooter>
    <oddFooter>&amp;L&amp;"Helvetica,Regular"&amp;12&amp;K000000	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Alumn01</cp:lastModifiedBy>
  <dcterms:modified xsi:type="dcterms:W3CDTF">2016-04-11T10:53:52Z</dcterms:modified>
</cp:coreProperties>
</file>